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5786359ba5a2c7/Convocation/Convocation 2020/"/>
    </mc:Choice>
  </mc:AlternateContent>
  <xr:revisionPtr revIDLastSave="64" documentId="8_{1DC4B9A6-8B40-4243-AF65-7F136058BC78}" xr6:coauthVersionLast="45" xr6:coauthVersionMax="45" xr10:uidLastSave="{6E5D29F7-2C07-49A9-B2F8-569BFC26F788}"/>
  <bookViews>
    <workbookView xWindow="9960" yWindow="780" windowWidth="20775" windowHeight="15600" xr2:uid="{7750D026-497A-42E2-8AC6-D6340C8E2583}"/>
  </bookViews>
  <sheets>
    <sheet name="Sheet1" sheetId="1" r:id="rId1"/>
  </sheets>
  <calcPr calcId="191029" iterate="1" iterateCount="50" iterateDelta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31" i="1"/>
  <c r="C30" i="1"/>
  <c r="C27" i="1"/>
  <c r="C26" i="1"/>
  <c r="C25" i="1"/>
  <c r="C22" i="1"/>
  <c r="C20" i="1"/>
  <c r="C19" i="1"/>
  <c r="C18" i="1"/>
  <c r="C17" i="1"/>
  <c r="B33" i="1"/>
  <c r="E12" i="1"/>
  <c r="E14" i="1"/>
  <c r="E33" i="1"/>
  <c r="E35" i="1"/>
  <c r="D12" i="1"/>
  <c r="D14" i="1"/>
  <c r="D33" i="1"/>
  <c r="D35" i="1"/>
  <c r="B12" i="1"/>
  <c r="B14" i="1"/>
  <c r="B35" i="1"/>
  <c r="C12" i="1"/>
  <c r="C14" i="1"/>
  <c r="C35" i="1"/>
</calcChain>
</file>

<file path=xl/sharedStrings.xml><?xml version="1.0" encoding="utf-8"?>
<sst xmlns="http://schemas.openxmlformats.org/spreadsheetml/2006/main" count="31" uniqueCount="31">
  <si>
    <t xml:space="preserve">Income </t>
  </si>
  <si>
    <t>Disciples Mission Fund</t>
  </si>
  <si>
    <t>DMF  Mission Imperative</t>
  </si>
  <si>
    <t xml:space="preserve">Total </t>
  </si>
  <si>
    <t>Expenses</t>
  </si>
  <si>
    <t>Ethnic Ministries</t>
  </si>
  <si>
    <t>Women Ministries</t>
  </si>
  <si>
    <t>Youth and Young Adult Ministries</t>
  </si>
  <si>
    <t>NAPAD Convocation</t>
  </si>
  <si>
    <t>Board of Director meeting</t>
  </si>
  <si>
    <t>Ministry Team</t>
  </si>
  <si>
    <t>Office Supplies and Postage &amp; Conference Calls</t>
  </si>
  <si>
    <t>General Assembly</t>
  </si>
  <si>
    <t>Year Book</t>
  </si>
  <si>
    <t>Worker's Compensation &amp; General Liab Insurance</t>
  </si>
  <si>
    <t xml:space="preserve">Rent &amp; Phone &amp; Internet   </t>
  </si>
  <si>
    <t>Income over Expenses (Expenses over Income)</t>
  </si>
  <si>
    <t>Registrations (Convocation)</t>
  </si>
  <si>
    <t>Salaries &amp; Benefits EP</t>
  </si>
  <si>
    <t>Salaries &amp; Benefits ADM</t>
  </si>
  <si>
    <t>Statement of Financial Activity 2018, 2019</t>
    <phoneticPr fontId="5" type="noConversion"/>
  </si>
  <si>
    <t>Budget 2019</t>
    <phoneticPr fontId="5" type="noConversion"/>
  </si>
  <si>
    <t xml:space="preserve">Interest Income </t>
    <phoneticPr fontId="5" type="noConversion"/>
  </si>
  <si>
    <t>Grants</t>
    <phoneticPr fontId="5" type="noConversion"/>
  </si>
  <si>
    <t>Contributions</t>
    <phoneticPr fontId="5" type="noConversion"/>
  </si>
  <si>
    <t>Operating 2019</t>
    <phoneticPr fontId="5" type="noConversion"/>
  </si>
  <si>
    <t>Budget 2018</t>
    <phoneticPr fontId="5" type="noConversion"/>
  </si>
  <si>
    <t>Operating 2018</t>
    <phoneticPr fontId="5" type="noConversion"/>
  </si>
  <si>
    <t>Program</t>
    <phoneticPr fontId="5" type="noConversion"/>
  </si>
  <si>
    <t>Total</t>
    <phoneticPr fontId="5" type="noConversion"/>
  </si>
  <si>
    <t>Ministrial Travel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</si>
</sst>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6" x14ac:knownFonts="1">
    <font>
      <sz val="11"/>
      <color theme="1"/>
      <name val="맑은 고딕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0" xfId="0" applyNumberFormat="1" applyFont="1" applyBorder="1"/>
    <xf numFmtId="0" fontId="3" fillId="0" borderId="0" xfId="0" applyFont="1"/>
    <xf numFmtId="4" fontId="2" fillId="0" borderId="0" xfId="0" applyNumberFormat="1" applyFont="1" applyFill="1"/>
    <xf numFmtId="39" fontId="2" fillId="0" borderId="0" xfId="0" applyNumberFormat="1" applyFont="1"/>
    <xf numFmtId="4" fontId="2" fillId="0" borderId="4" xfId="0" applyNumberFormat="1" applyFont="1" applyBorder="1" applyAlignment="1">
      <alignment horizontal="center"/>
    </xf>
    <xf numFmtId="0" fontId="0" fillId="0" borderId="2" xfId="0" applyBorder="1"/>
    <xf numFmtId="0" fontId="4" fillId="0" borderId="0" xfId="0" applyFont="1" applyAlignment="1">
      <alignment horizontal="center"/>
    </xf>
    <xf numFmtId="17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9EB42-F6C7-4298-A484-AD910B294951}">
  <sheetPr>
    <pageSetUpPr fitToPage="1"/>
  </sheetPr>
  <dimension ref="A1:E36"/>
  <sheetViews>
    <sheetView tabSelected="1" workbookViewId="0">
      <selection activeCell="C33" sqref="C33"/>
    </sheetView>
  </sheetViews>
  <sheetFormatPr defaultRowHeight="16.5" x14ac:dyDescent="0.3"/>
  <cols>
    <col min="1" max="1" width="42" customWidth="1"/>
    <col min="2" max="2" width="15.125" customWidth="1"/>
    <col min="3" max="3" width="15.25" customWidth="1"/>
    <col min="4" max="4" width="14.75" customWidth="1"/>
    <col min="5" max="5" width="15.25" customWidth="1"/>
  </cols>
  <sheetData>
    <row r="1" spans="1:5" ht="20.25" x14ac:dyDescent="0.35">
      <c r="A1" s="13" t="s">
        <v>20</v>
      </c>
      <c r="B1" s="13"/>
      <c r="C1" s="13"/>
      <c r="D1" s="13"/>
      <c r="E1" s="13"/>
    </row>
    <row r="4" spans="1:5" ht="17.25" thickBot="1" x14ac:dyDescent="0.35">
      <c r="B4" s="11" t="s">
        <v>21</v>
      </c>
      <c r="C4" s="11" t="s">
        <v>25</v>
      </c>
      <c r="D4" s="11" t="s">
        <v>26</v>
      </c>
      <c r="E4" s="11" t="s">
        <v>27</v>
      </c>
    </row>
    <row r="5" spans="1:5" ht="17.25" thickTop="1" x14ac:dyDescent="0.3">
      <c r="A5" s="1" t="s">
        <v>0</v>
      </c>
      <c r="B5" s="1"/>
      <c r="C5" s="2"/>
    </row>
    <row r="6" spans="1:5" x14ac:dyDescent="0.3">
      <c r="A6" s="3" t="s">
        <v>1</v>
      </c>
      <c r="B6" s="2">
        <v>150600</v>
      </c>
      <c r="C6" s="2">
        <v>143794</v>
      </c>
      <c r="D6" s="2">
        <v>155200</v>
      </c>
      <c r="E6" s="2">
        <v>143884</v>
      </c>
    </row>
    <row r="7" spans="1:5" x14ac:dyDescent="0.3">
      <c r="A7" s="3" t="s">
        <v>2</v>
      </c>
      <c r="B7" s="2">
        <v>37600</v>
      </c>
      <c r="C7" s="2">
        <v>40258</v>
      </c>
      <c r="D7" s="2">
        <v>38800</v>
      </c>
      <c r="E7" s="2">
        <v>39690</v>
      </c>
    </row>
    <row r="8" spans="1:5" x14ac:dyDescent="0.3">
      <c r="A8" s="3" t="s">
        <v>22</v>
      </c>
      <c r="B8" s="2">
        <v>7000</v>
      </c>
      <c r="C8" s="2">
        <v>12556</v>
      </c>
      <c r="D8" s="2">
        <v>5000</v>
      </c>
      <c r="E8" s="2">
        <v>8104</v>
      </c>
    </row>
    <row r="9" spans="1:5" x14ac:dyDescent="0.3">
      <c r="A9" s="3" t="s">
        <v>23</v>
      </c>
      <c r="B9" s="2">
        <v>0</v>
      </c>
      <c r="C9" s="2">
        <v>0</v>
      </c>
      <c r="D9" s="2">
        <v>0</v>
      </c>
      <c r="E9" s="2">
        <v>0</v>
      </c>
    </row>
    <row r="10" spans="1:5" x14ac:dyDescent="0.3">
      <c r="A10" s="3" t="s">
        <v>24</v>
      </c>
      <c r="B10" s="2">
        <v>12000</v>
      </c>
      <c r="C10" s="2">
        <v>11367</v>
      </c>
      <c r="D10" s="2">
        <v>11000</v>
      </c>
      <c r="E10" s="2">
        <v>5884</v>
      </c>
    </row>
    <row r="11" spans="1:5" x14ac:dyDescent="0.3">
      <c r="A11" s="3" t="s">
        <v>17</v>
      </c>
      <c r="B11" s="3">
        <v>0</v>
      </c>
      <c r="C11" s="2">
        <v>0</v>
      </c>
      <c r="D11" s="3">
        <v>0</v>
      </c>
      <c r="E11" s="2">
        <v>0</v>
      </c>
    </row>
    <row r="12" spans="1:5" x14ac:dyDescent="0.3">
      <c r="A12" s="3"/>
      <c r="B12" s="5">
        <f>SUM(B6:B11)</f>
        <v>207200</v>
      </c>
      <c r="C12" s="5">
        <f>SUM(C6:C11)</f>
        <v>207975</v>
      </c>
      <c r="D12" s="5">
        <f>SUM(D6:D11)</f>
        <v>210000</v>
      </c>
      <c r="E12" s="5">
        <f>SUM(E6:E11)</f>
        <v>197562</v>
      </c>
    </row>
    <row r="13" spans="1:5" x14ac:dyDescent="0.3">
      <c r="A13" s="3" t="s">
        <v>3</v>
      </c>
      <c r="B13" s="3"/>
      <c r="C13" s="2"/>
    </row>
    <row r="14" spans="1:5" x14ac:dyDescent="0.3">
      <c r="A14" s="3"/>
      <c r="B14" s="6">
        <f>SUM(B12:B13)</f>
        <v>207200</v>
      </c>
      <c r="C14" s="6">
        <f>SUM(C12:C13)</f>
        <v>207975</v>
      </c>
      <c r="D14" s="6">
        <f>SUM(D12:D13)</f>
        <v>210000</v>
      </c>
      <c r="E14" s="6">
        <f>SUM(E12:E13)</f>
        <v>197562</v>
      </c>
    </row>
    <row r="15" spans="1:5" x14ac:dyDescent="0.3">
      <c r="A15" s="8"/>
      <c r="B15" s="7"/>
      <c r="C15" s="7"/>
    </row>
    <row r="16" spans="1:5" x14ac:dyDescent="0.3">
      <c r="A16" s="1" t="s">
        <v>4</v>
      </c>
      <c r="B16" s="8"/>
      <c r="C16" s="2"/>
    </row>
    <row r="17" spans="1:5" x14ac:dyDescent="0.3">
      <c r="A17" s="3" t="s">
        <v>18</v>
      </c>
      <c r="B17" s="2">
        <v>96627.6</v>
      </c>
      <c r="C17" s="14">
        <f>96627.48</f>
        <v>96627.48</v>
      </c>
      <c r="D17" s="2">
        <v>89240</v>
      </c>
      <c r="E17" s="2">
        <v>89290</v>
      </c>
    </row>
    <row r="18" spans="1:5" x14ac:dyDescent="0.3">
      <c r="A18" s="3" t="s">
        <v>19</v>
      </c>
      <c r="B18" s="2">
        <v>14000</v>
      </c>
      <c r="C18" s="14">
        <f>12000+681.59</f>
        <v>12681.59</v>
      </c>
      <c r="D18" s="2">
        <v>20000</v>
      </c>
      <c r="E18" s="2">
        <v>14299</v>
      </c>
    </row>
    <row r="19" spans="1:5" x14ac:dyDescent="0.3">
      <c r="A19" s="3" t="s">
        <v>30</v>
      </c>
      <c r="B19" s="2">
        <v>16000</v>
      </c>
      <c r="C19" s="14">
        <f>15925.64</f>
        <v>15925.64</v>
      </c>
      <c r="D19" s="2">
        <v>16000</v>
      </c>
      <c r="E19" s="2">
        <v>16677</v>
      </c>
    </row>
    <row r="20" spans="1:5" x14ac:dyDescent="0.3">
      <c r="A20" s="3" t="s">
        <v>5</v>
      </c>
      <c r="B20" s="2">
        <v>12000</v>
      </c>
      <c r="C20" s="14">
        <f>12230.79</f>
        <v>12230.79</v>
      </c>
      <c r="D20" s="2">
        <v>12000</v>
      </c>
      <c r="E20" s="2">
        <v>11843</v>
      </c>
    </row>
    <row r="21" spans="1:5" x14ac:dyDescent="0.3">
      <c r="A21" s="3" t="s">
        <v>6</v>
      </c>
      <c r="B21" s="2">
        <v>5000</v>
      </c>
      <c r="C21" s="14">
        <v>4187.92</v>
      </c>
      <c r="D21" s="2">
        <v>5000</v>
      </c>
      <c r="E21" s="2">
        <v>4361</v>
      </c>
    </row>
    <row r="22" spans="1:5" x14ac:dyDescent="0.3">
      <c r="A22" s="3" t="s">
        <v>7</v>
      </c>
      <c r="B22" s="2">
        <v>5000</v>
      </c>
      <c r="C22" s="14">
        <f>3253</f>
        <v>3253</v>
      </c>
      <c r="D22" s="2">
        <v>5000</v>
      </c>
      <c r="E22" s="9">
        <v>4454</v>
      </c>
    </row>
    <row r="23" spans="1:5" x14ac:dyDescent="0.3">
      <c r="A23" s="3" t="s">
        <v>8</v>
      </c>
      <c r="B23" s="2">
        <v>0</v>
      </c>
      <c r="C23">
        <v>0</v>
      </c>
      <c r="D23" s="2">
        <v>15000</v>
      </c>
      <c r="E23" s="9">
        <v>-8794</v>
      </c>
    </row>
    <row r="24" spans="1:5" x14ac:dyDescent="0.3">
      <c r="A24" s="3" t="s">
        <v>28</v>
      </c>
      <c r="B24" s="2">
        <v>20000</v>
      </c>
      <c r="C24" s="9">
        <v>19099</v>
      </c>
      <c r="D24" s="2">
        <v>20000</v>
      </c>
      <c r="E24" s="2">
        <v>13035</v>
      </c>
    </row>
    <row r="25" spans="1:5" x14ac:dyDescent="0.3">
      <c r="A25" s="3" t="s">
        <v>9</v>
      </c>
      <c r="B25" s="2">
        <v>7000</v>
      </c>
      <c r="C25" s="14">
        <f>6280.22</f>
        <v>6280.22</v>
      </c>
      <c r="D25" s="2">
        <v>7000</v>
      </c>
      <c r="E25" s="2">
        <v>7535</v>
      </c>
    </row>
    <row r="26" spans="1:5" x14ac:dyDescent="0.3">
      <c r="A26" s="3" t="s">
        <v>10</v>
      </c>
      <c r="B26" s="2">
        <v>1000</v>
      </c>
      <c r="C26" s="14">
        <f>864.82</f>
        <v>864.82</v>
      </c>
      <c r="D26" s="2">
        <v>2000</v>
      </c>
      <c r="E26" s="2">
        <v>618</v>
      </c>
    </row>
    <row r="27" spans="1:5" x14ac:dyDescent="0.3">
      <c r="A27" s="3" t="s">
        <v>11</v>
      </c>
      <c r="B27" s="2">
        <v>6000</v>
      </c>
      <c r="C27" s="14">
        <f>4814.51</f>
        <v>4814.51</v>
      </c>
      <c r="D27" s="2">
        <v>4600</v>
      </c>
      <c r="E27" s="2">
        <v>5143</v>
      </c>
    </row>
    <row r="28" spans="1:5" x14ac:dyDescent="0.3">
      <c r="A28" s="3" t="s">
        <v>12</v>
      </c>
      <c r="B28" s="2">
        <v>10000</v>
      </c>
      <c r="C28" s="14">
        <v>9379.8700000000008</v>
      </c>
      <c r="D28" s="2">
        <v>0</v>
      </c>
      <c r="E28" s="2">
        <v>0</v>
      </c>
    </row>
    <row r="29" spans="1:5" x14ac:dyDescent="0.3">
      <c r="A29" s="3" t="s">
        <v>13</v>
      </c>
      <c r="B29" s="2">
        <v>1500</v>
      </c>
      <c r="C29" s="14">
        <v>1584.72</v>
      </c>
      <c r="D29" s="2">
        <v>1500</v>
      </c>
      <c r="E29" s="9">
        <v>1189</v>
      </c>
    </row>
    <row r="30" spans="1:5" x14ac:dyDescent="0.3">
      <c r="A30" s="3" t="s">
        <v>14</v>
      </c>
      <c r="B30" s="2">
        <v>1000</v>
      </c>
      <c r="C30" s="14">
        <f>791.87</f>
        <v>791.87</v>
      </c>
      <c r="D30" s="2">
        <v>1000</v>
      </c>
      <c r="E30" s="9">
        <v>827</v>
      </c>
    </row>
    <row r="31" spans="1:5" x14ac:dyDescent="0.3">
      <c r="A31" s="3" t="s">
        <v>15</v>
      </c>
      <c r="B31" s="2">
        <v>11500</v>
      </c>
      <c r="C31" s="14">
        <f>9659.46+960+619.26</f>
        <v>11238.72</v>
      </c>
      <c r="D31" s="2">
        <v>11500</v>
      </c>
      <c r="E31" s="9">
        <v>10952</v>
      </c>
    </row>
    <row r="32" spans="1:5" x14ac:dyDescent="0.3">
      <c r="A32" s="3"/>
      <c r="B32" s="3"/>
    </row>
    <row r="33" spans="1:5" x14ac:dyDescent="0.3">
      <c r="A33" s="8" t="s">
        <v>29</v>
      </c>
      <c r="B33" s="4">
        <f>SUM(B17:B31)</f>
        <v>206627.6</v>
      </c>
      <c r="C33" s="4">
        <f>SUM(C17:C31)</f>
        <v>198960.15000000002</v>
      </c>
      <c r="D33" s="4">
        <f>SUM(D16:D31)</f>
        <v>209840</v>
      </c>
      <c r="E33" s="4">
        <f>SUM(E16:E31)</f>
        <v>171429</v>
      </c>
    </row>
    <row r="34" spans="1:5" x14ac:dyDescent="0.3">
      <c r="A34" s="3"/>
      <c r="B34" s="8"/>
      <c r="C34" s="2"/>
      <c r="D34" s="8"/>
      <c r="E34" s="2"/>
    </row>
    <row r="35" spans="1:5" x14ac:dyDescent="0.3">
      <c r="A35" t="s">
        <v>16</v>
      </c>
      <c r="B35" s="10">
        <f>SUM(B14-B33)</f>
        <v>572.39999999999418</v>
      </c>
      <c r="C35" s="10">
        <f>SUM(C14-C33)</f>
        <v>9014.8499999999767</v>
      </c>
      <c r="D35" s="10">
        <f>SUM(D14-D33)</f>
        <v>160</v>
      </c>
      <c r="E35" s="10">
        <f>SUM(E14-E33)</f>
        <v>26133</v>
      </c>
    </row>
    <row r="36" spans="1:5" x14ac:dyDescent="0.3">
      <c r="A36" s="12"/>
    </row>
  </sheetData>
  <mergeCells count="1">
    <mergeCell ref="A1:E1"/>
  </mergeCells>
  <phoneticPr fontId="5" type="noConversion"/>
  <pageMargins left="0.7" right="0.7" top="0.75" bottom="0.75" header="0.3" footer="0.3"/>
  <pageSetup scale="8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 Seong Kim</dc:creator>
  <cp:lastModifiedBy>Chung Kim</cp:lastModifiedBy>
  <cp:lastPrinted>2018-07-19T12:38:27Z</cp:lastPrinted>
  <dcterms:created xsi:type="dcterms:W3CDTF">2018-07-18T20:07:51Z</dcterms:created>
  <dcterms:modified xsi:type="dcterms:W3CDTF">2020-11-02T19:18:31Z</dcterms:modified>
</cp:coreProperties>
</file>